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0320"/>
  </bookViews>
  <sheets>
    <sheet name="INT COMPUESTO" sheetId="1" r:id="rId1"/>
    <sheet name="DESCUENTO DE EFECTOS" sheetId="2" r:id="rId2"/>
    <sheet name="CONFIRMING" sheetId="3" r:id="rId3"/>
    <sheet name="CRÉDITO" sheetId="4" r:id="rId4"/>
    <sheet name="PRÉSTAMO" sheetId="5" r:id="rId5"/>
    <sheet name="LEASING" sheetId="8" r:id="rId6"/>
  </sheets>
  <calcPr calcId="125725"/>
</workbook>
</file>

<file path=xl/calcChain.xml><?xml version="1.0" encoding="utf-8"?>
<calcChain xmlns="http://schemas.openxmlformats.org/spreadsheetml/2006/main">
  <c r="G7" i="1"/>
  <c r="G3"/>
  <c r="G4"/>
  <c r="G6"/>
  <c r="G5"/>
</calcChain>
</file>

<file path=xl/sharedStrings.xml><?xml version="1.0" encoding="utf-8"?>
<sst xmlns="http://schemas.openxmlformats.org/spreadsheetml/2006/main" count="90" uniqueCount="71">
  <si>
    <t>TIPO DE INTERÉS NOMINAL</t>
  </si>
  <si>
    <t>IMPORTE A INVERTIR</t>
  </si>
  <si>
    <t>AÑOS DE INVERSIÓN</t>
  </si>
  <si>
    <t>FRECUENCIA DE PAGOS</t>
  </si>
  <si>
    <t>mensual</t>
  </si>
  <si>
    <t>TAE</t>
  </si>
  <si>
    <t>RENTABILIDAD</t>
  </si>
  <si>
    <t>CAPITAL FINAL</t>
  </si>
  <si>
    <t>INTERESES</t>
  </si>
  <si>
    <t>AÑO PARA DUPLICAR LA INVERSIÓN</t>
  </si>
  <si>
    <t>CALCULADORA DE INTERÉS COMPUESTO</t>
  </si>
  <si>
    <t>DESCUENTO DE EFECTOS</t>
  </si>
  <si>
    <t>IMPORTE PAGARÉ</t>
  </si>
  <si>
    <t>FECHA DE VENCIMIENTO</t>
  </si>
  <si>
    <t>COMISIÓN INICIAL</t>
  </si>
  <si>
    <t>COMISIÓN MENSUAL</t>
  </si>
  <si>
    <t>NETO A PERCIBIR</t>
  </si>
  <si>
    <t>COSTE FINANCIERO</t>
  </si>
  <si>
    <t>PLAZO EN DÍAS</t>
  </si>
  <si>
    <t>IMPORTE FACTURA</t>
  </si>
  <si>
    <t>COMISIÓN</t>
  </si>
  <si>
    <t>COMISIÓN MÍNIMA</t>
  </si>
  <si>
    <t>TIPO DE INTERÉS</t>
  </si>
  <si>
    <t>FECHA DE ANTICIPO</t>
  </si>
  <si>
    <t>IMPORTE</t>
  </si>
  <si>
    <t>DISPOSICIÓN</t>
  </si>
  <si>
    <t>COMISIÓN DE APERTURA</t>
  </si>
  <si>
    <t>GASTOS</t>
  </si>
  <si>
    <t>COMISIÓN TRIMESTRAL</t>
  </si>
  <si>
    <t>COSTE FINANCIERO ANUAL</t>
  </si>
  <si>
    <t>LIQUIDACIÓN TRIMESTRAL</t>
  </si>
  <si>
    <t>CALCULADORA DE PÓLIZA DE CRÉDITO</t>
  </si>
  <si>
    <t>PLAZO</t>
  </si>
  <si>
    <t>OTROS GASTOS</t>
  </si>
  <si>
    <t>PERIODICIDAD</t>
  </si>
  <si>
    <t>TIPO DE PRÉSTAMO</t>
  </si>
  <si>
    <t>CARENCIA</t>
  </si>
  <si>
    <t>Mensual</t>
  </si>
  <si>
    <t>Cuotas constantes</t>
  </si>
  <si>
    <t>Cuota</t>
  </si>
  <si>
    <t>TIN anual</t>
  </si>
  <si>
    <t>Coste total</t>
  </si>
  <si>
    <t>Comisiones</t>
  </si>
  <si>
    <t>Intereses</t>
  </si>
  <si>
    <t>Capital</t>
  </si>
  <si>
    <t>TOTAL PAGOS</t>
  </si>
  <si>
    <t>Periodo</t>
  </si>
  <si>
    <t>Cuota total</t>
  </si>
  <si>
    <t>Capital
pendiente</t>
  </si>
  <si>
    <t>COMISIONES</t>
  </si>
  <si>
    <t>COSTE TOTAL</t>
  </si>
  <si>
    <t>DIAS DE ANTICIPO</t>
  </si>
  <si>
    <t>IMPORTE RECIBIDO</t>
  </si>
  <si>
    <t>VALOR DEL BIEN</t>
  </si>
  <si>
    <t>IMPORTE A FINANCIAR</t>
  </si>
  <si>
    <t>PLAZO EN MESES</t>
  </si>
  <si>
    <t>INTERÉS NOMINAL</t>
  </si>
  <si>
    <t>TIPO DE IVA</t>
  </si>
  <si>
    <t>VALOR RESIDUAL</t>
  </si>
  <si>
    <t>Una cuota</t>
  </si>
  <si>
    <t>CUOTA BRUTA</t>
  </si>
  <si>
    <t>IVA PERIÓDICO</t>
  </si>
  <si>
    <t>CUOTA NETA</t>
  </si>
  <si>
    <t>TOTAL CAPITAL</t>
  </si>
  <si>
    <t>TOTAL INTERESES</t>
  </si>
  <si>
    <t>TOTAL IVA</t>
  </si>
  <si>
    <t>Impuestos</t>
  </si>
  <si>
    <t>Cuota neta</t>
  </si>
  <si>
    <t>Recuperación 
coste del bien</t>
  </si>
  <si>
    <t>Carga
financiera</t>
  </si>
  <si>
    <t>LEASING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</si>
</sst>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11"/>
      <name val="Segoe UI"/>
      <family val="2"/>
    </font>
    <font>
      <sz val="11"/>
      <color indexed="8"/>
      <name val="Segoe UI"/>
      <family val="2"/>
    </font>
    <font>
      <sz val="11"/>
      <color rgb="FF000000"/>
      <name val="Calibri"/>
    </font>
    <font>
      <sz val="11"/>
      <color rgb="FF000000"/>
      <name val="Segoe UI"/>
    </font>
    <font>
      <b/>
      <sz val="11"/>
      <color rgb="FF393939"/>
      <name val="Segoe UI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9"/>
      </patternFill>
    </fill>
    <fill>
      <patternFill patternType="solid">
        <fgColor rgb="FF8BE1C4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9" fontId="10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/>
    <xf numFmtId="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10" fontId="0" fillId="0" borderId="1" xfId="0" applyNumberFormat="1" applyBorder="1"/>
    <xf numFmtId="14" fontId="0" fillId="0" borderId="1" xfId="0" applyNumberFormat="1" applyBorder="1"/>
    <xf numFmtId="9" fontId="0" fillId="0" borderId="1" xfId="0" applyNumberFormat="1" applyBorder="1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2" fontId="0" fillId="0" borderId="1" xfId="0" applyNumberFormat="1" applyBorder="1"/>
    <xf numFmtId="0" fontId="9" fillId="3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wrapText="1"/>
    </xf>
    <xf numFmtId="0" fontId="9" fillId="3" borderId="1" xfId="1" applyFont="1" applyFill="1" applyBorder="1" applyAlignment="1">
      <alignment horizontal="center" vertical="center" wrapText="1"/>
    </xf>
    <xf numFmtId="4" fontId="9" fillId="3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/>
    </xf>
    <xf numFmtId="4" fontId="8" fillId="0" borderId="1" xfId="1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/>
    <xf numFmtId="10" fontId="11" fillId="0" borderId="1" xfId="2" applyNumberFormat="1" applyFont="1" applyBorder="1"/>
    <xf numFmtId="8" fontId="11" fillId="0" borderId="1" xfId="0" applyNumberFormat="1" applyFont="1" applyBorder="1"/>
    <xf numFmtId="2" fontId="11" fillId="0" borderId="1" xfId="0" applyNumberFormat="1" applyFont="1" applyBorder="1" applyAlignment="1">
      <alignment horizontal="right"/>
    </xf>
  </cellXfs>
  <cellStyles count="3">
    <cellStyle name="Normal" xfId="0" builtinId="0"/>
    <cellStyle name="Normal 2" xfId="1"/>
    <cellStyle name="Porcentual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2"/>
  <sheetViews>
    <sheetView tabSelected="1" topLeftCell="B1" zoomScale="150" zoomScaleNormal="150" workbookViewId="0">
      <selection activeCell="G3" sqref="G3:G7"/>
    </sheetView>
  </sheetViews>
  <sheetFormatPr baseColWidth="10" defaultRowHeight="15"/>
  <cols>
    <col min="2" max="2" width="37.85546875" customWidth="1"/>
    <col min="3" max="3" width="11.42578125" style="1"/>
    <col min="5" max="5" width="34.85546875" customWidth="1"/>
    <col min="7" max="7" width="11" customWidth="1"/>
  </cols>
  <sheetData>
    <row r="1" spans="2:8" ht="24" thickBot="1">
      <c r="B1" s="21" t="s">
        <v>10</v>
      </c>
      <c r="C1" s="22"/>
      <c r="D1" s="22"/>
      <c r="E1" s="22"/>
      <c r="F1" s="23"/>
    </row>
    <row r="3" spans="2:8">
      <c r="B3" s="2" t="s">
        <v>0</v>
      </c>
      <c r="C3" s="3">
        <v>0.06</v>
      </c>
      <c r="E3" s="5" t="s">
        <v>5</v>
      </c>
      <c r="F3" s="6">
        <v>6.1699999999999998E-2</v>
      </c>
      <c r="G3" s="31">
        <f>+((1+C3/12)^12)-1</f>
        <v>6.1677811864497611E-2</v>
      </c>
    </row>
    <row r="4" spans="2:8">
      <c r="B4" s="2" t="s">
        <v>1</v>
      </c>
      <c r="C4" s="4">
        <v>2600</v>
      </c>
      <c r="E4" s="5" t="s">
        <v>6</v>
      </c>
      <c r="F4" s="6">
        <v>0.19670000000000001</v>
      </c>
      <c r="G4" s="31">
        <f>+G6/C4</f>
        <v>0.19668052482341269</v>
      </c>
    </row>
    <row r="5" spans="2:8">
      <c r="B5" s="2" t="s">
        <v>2</v>
      </c>
      <c r="C5" s="4">
        <v>3</v>
      </c>
      <c r="D5" s="9"/>
      <c r="E5" s="5" t="s">
        <v>7</v>
      </c>
      <c r="F5" s="5">
        <v>3111.37</v>
      </c>
      <c r="G5" s="32">
        <f>FV(C3/12,C5*12,,-C4)</f>
        <v>3111.369364540873</v>
      </c>
    </row>
    <row r="6" spans="2:8">
      <c r="B6" s="2" t="s">
        <v>3</v>
      </c>
      <c r="C6" s="4" t="s">
        <v>4</v>
      </c>
      <c r="E6" s="5" t="s">
        <v>8</v>
      </c>
      <c r="F6" s="5">
        <v>511.37</v>
      </c>
      <c r="G6" s="32">
        <f>+G5-C4</f>
        <v>511.36936454087299</v>
      </c>
    </row>
    <row r="7" spans="2:8">
      <c r="E7" s="5" t="s">
        <v>9</v>
      </c>
      <c r="F7" s="5">
        <v>11.58</v>
      </c>
      <c r="G7" s="33">
        <f>+(LOG(2))/LOG(1+G3)</f>
        <v>11.581310134224839</v>
      </c>
    </row>
    <row r="12" spans="2:8">
      <c r="H12" s="30"/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8"/>
  <sheetViews>
    <sheetView workbookViewId="0">
      <selection activeCell="B2" sqref="B2:F2"/>
    </sheetView>
  </sheetViews>
  <sheetFormatPr baseColWidth="10" defaultRowHeight="15"/>
  <cols>
    <col min="2" max="2" width="34" customWidth="1"/>
    <col min="3" max="3" width="21.5703125" customWidth="1"/>
    <col min="5" max="5" width="26.85546875" customWidth="1"/>
    <col min="6" max="6" width="19.5703125" customWidth="1"/>
  </cols>
  <sheetData>
    <row r="1" spans="2:6" ht="15.75" thickBot="1"/>
    <row r="2" spans="2:6" ht="19.5" thickBot="1">
      <c r="B2" s="24" t="s">
        <v>11</v>
      </c>
      <c r="C2" s="25"/>
      <c r="D2" s="25"/>
      <c r="E2" s="25"/>
      <c r="F2" s="26"/>
    </row>
    <row r="4" spans="2:6">
      <c r="B4" s="2" t="s">
        <v>12</v>
      </c>
      <c r="C4" s="5">
        <v>2800</v>
      </c>
      <c r="E4" s="2" t="s">
        <v>16</v>
      </c>
      <c r="F4" s="5">
        <v>2736.37</v>
      </c>
    </row>
    <row r="5" spans="2:6">
      <c r="B5" s="2" t="s">
        <v>13</v>
      </c>
      <c r="C5" s="7">
        <v>45361</v>
      </c>
      <c r="E5" s="2" t="s">
        <v>17</v>
      </c>
      <c r="F5" s="5">
        <v>63.63</v>
      </c>
    </row>
    <row r="6" spans="2:6">
      <c r="B6" s="2" t="s">
        <v>14</v>
      </c>
      <c r="C6" s="6">
        <v>3.0000000000000001E-3</v>
      </c>
      <c r="E6" s="2" t="s">
        <v>18</v>
      </c>
      <c r="F6" s="5">
        <v>90</v>
      </c>
    </row>
    <row r="7" spans="2:6">
      <c r="B7" s="2" t="s">
        <v>15</v>
      </c>
      <c r="C7" s="5"/>
      <c r="E7" s="2" t="s">
        <v>5</v>
      </c>
      <c r="F7" s="5">
        <v>9.77</v>
      </c>
    </row>
    <row r="8" spans="2:6">
      <c r="B8" s="2" t="s">
        <v>0</v>
      </c>
      <c r="C8" s="8">
        <v>0.08</v>
      </c>
    </row>
  </sheetData>
  <mergeCells count="1"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F9"/>
  <sheetViews>
    <sheetView topLeftCell="B1" zoomScale="160" zoomScaleNormal="160" workbookViewId="0">
      <selection activeCell="F5" sqref="F5"/>
    </sheetView>
  </sheetViews>
  <sheetFormatPr baseColWidth="10" defaultRowHeight="15"/>
  <cols>
    <col min="2" max="2" width="31.5703125" customWidth="1"/>
    <col min="3" max="3" width="20.140625" customWidth="1"/>
    <col min="5" max="5" width="22.42578125" customWidth="1"/>
    <col min="6" max="6" width="21.140625" customWidth="1"/>
  </cols>
  <sheetData>
    <row r="4" spans="2:6">
      <c r="B4" s="5" t="s">
        <v>19</v>
      </c>
      <c r="C4" s="5">
        <v>2300</v>
      </c>
      <c r="E4" s="5" t="s">
        <v>8</v>
      </c>
      <c r="F4" s="5">
        <v>35.79</v>
      </c>
    </row>
    <row r="5" spans="2:6">
      <c r="B5" s="5" t="s">
        <v>20</v>
      </c>
      <c r="C5" s="8">
        <v>0.03</v>
      </c>
      <c r="E5" s="5" t="s">
        <v>49</v>
      </c>
      <c r="F5" s="5">
        <v>69</v>
      </c>
    </row>
    <row r="6" spans="2:6">
      <c r="B6" s="5" t="s">
        <v>21</v>
      </c>
      <c r="C6" s="5">
        <v>6</v>
      </c>
      <c r="E6" s="5" t="s">
        <v>50</v>
      </c>
      <c r="F6" s="5">
        <v>104.79</v>
      </c>
    </row>
    <row r="7" spans="2:6">
      <c r="B7" s="5" t="s">
        <v>22</v>
      </c>
      <c r="C7" s="8">
        <v>0.08</v>
      </c>
      <c r="E7" s="5" t="s">
        <v>5</v>
      </c>
      <c r="F7" s="5">
        <v>27.09</v>
      </c>
    </row>
    <row r="8" spans="2:6">
      <c r="B8" s="5" t="s">
        <v>23</v>
      </c>
      <c r="C8" s="7">
        <v>45274</v>
      </c>
      <c r="E8" s="5" t="s">
        <v>51</v>
      </c>
      <c r="F8" s="5">
        <v>71</v>
      </c>
    </row>
    <row r="9" spans="2:6">
      <c r="B9" s="5" t="s">
        <v>13</v>
      </c>
      <c r="C9" s="7">
        <v>45345</v>
      </c>
      <c r="E9" s="5" t="s">
        <v>52</v>
      </c>
      <c r="F9" s="5">
        <v>2195.21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F9"/>
  <sheetViews>
    <sheetView zoomScale="130" zoomScaleNormal="130" workbookViewId="0">
      <selection activeCell="E17" sqref="E17"/>
    </sheetView>
  </sheetViews>
  <sheetFormatPr baseColWidth="10" defaultRowHeight="15"/>
  <cols>
    <col min="2" max="2" width="38" customWidth="1"/>
    <col min="3" max="3" width="15.42578125" customWidth="1"/>
    <col min="5" max="5" width="32.5703125" customWidth="1"/>
  </cols>
  <sheetData>
    <row r="1" spans="2:6" ht="15.75" thickBot="1"/>
    <row r="2" spans="2:6" ht="21.75" thickBot="1">
      <c r="B2" s="27" t="s">
        <v>31</v>
      </c>
      <c r="C2" s="28"/>
      <c r="D2" s="28"/>
      <c r="E2" s="28"/>
      <c r="F2" s="29"/>
    </row>
    <row r="4" spans="2:6">
      <c r="B4" s="5" t="s">
        <v>24</v>
      </c>
      <c r="C4" s="5">
        <v>18000</v>
      </c>
      <c r="E4" s="5" t="s">
        <v>29</v>
      </c>
      <c r="F4" s="5">
        <v>858</v>
      </c>
    </row>
    <row r="5" spans="2:6">
      <c r="B5" s="5" t="s">
        <v>25</v>
      </c>
      <c r="C5" s="8">
        <v>0.6</v>
      </c>
      <c r="E5" s="5" t="s">
        <v>30</v>
      </c>
      <c r="F5" s="5">
        <v>117</v>
      </c>
    </row>
    <row r="6" spans="2:6">
      <c r="B6" s="5" t="s">
        <v>26</v>
      </c>
      <c r="C6" s="6">
        <v>5.0000000000000001E-3</v>
      </c>
    </row>
    <row r="7" spans="2:6">
      <c r="B7" s="5" t="s">
        <v>27</v>
      </c>
      <c r="C7" s="5">
        <v>300</v>
      </c>
    </row>
    <row r="8" spans="2:6">
      <c r="B8" s="5" t="s">
        <v>0</v>
      </c>
      <c r="C8" s="8">
        <v>0.03</v>
      </c>
    </row>
    <row r="9" spans="2:6">
      <c r="B9" s="5" t="s">
        <v>28</v>
      </c>
      <c r="C9" s="6">
        <v>5.0000000000000001E-3</v>
      </c>
    </row>
  </sheetData>
  <mergeCells count="1">
    <mergeCell ref="B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5:F26"/>
  <sheetViews>
    <sheetView zoomScale="130" zoomScaleNormal="130" workbookViewId="0">
      <selection activeCell="C9" sqref="C9"/>
    </sheetView>
  </sheetViews>
  <sheetFormatPr baseColWidth="10" defaultRowHeight="15"/>
  <cols>
    <col min="2" max="2" width="34.7109375" customWidth="1"/>
    <col min="3" max="3" width="21" customWidth="1"/>
    <col min="5" max="5" width="29.42578125" customWidth="1"/>
  </cols>
  <sheetData>
    <row r="5" spans="1:6">
      <c r="B5" s="5" t="s">
        <v>24</v>
      </c>
      <c r="C5" s="5">
        <v>200000</v>
      </c>
      <c r="E5" s="5" t="s">
        <v>39</v>
      </c>
      <c r="F5" s="5">
        <v>2220.41</v>
      </c>
    </row>
    <row r="6" spans="1:6">
      <c r="B6" s="5" t="s">
        <v>32</v>
      </c>
      <c r="C6" s="5">
        <v>10</v>
      </c>
      <c r="E6" s="5" t="s">
        <v>5</v>
      </c>
      <c r="F6" s="6">
        <v>6.3600000000000004E-2</v>
      </c>
    </row>
    <row r="7" spans="1:6">
      <c r="B7" s="5" t="s">
        <v>26</v>
      </c>
      <c r="C7" s="6">
        <v>6.0000000000000001E-3</v>
      </c>
      <c r="E7" s="5" t="s">
        <v>40</v>
      </c>
      <c r="F7" s="6">
        <v>6.1699999999999998E-2</v>
      </c>
    </row>
    <row r="8" spans="1:6">
      <c r="B8" s="5" t="s">
        <v>33</v>
      </c>
      <c r="C8" s="5">
        <v>400</v>
      </c>
      <c r="E8" s="5" t="s">
        <v>41</v>
      </c>
      <c r="F8" s="5">
        <v>68049.2</v>
      </c>
    </row>
    <row r="9" spans="1:6">
      <c r="B9" s="5" t="s">
        <v>0</v>
      </c>
      <c r="C9" s="8">
        <v>0.06</v>
      </c>
      <c r="E9" s="5" t="s">
        <v>42</v>
      </c>
      <c r="F9" s="5">
        <v>1600</v>
      </c>
    </row>
    <row r="10" spans="1:6">
      <c r="B10" s="5" t="s">
        <v>34</v>
      </c>
      <c r="C10" s="4" t="s">
        <v>37</v>
      </c>
      <c r="E10" s="5" t="s">
        <v>43</v>
      </c>
      <c r="F10" s="5">
        <v>66449.2</v>
      </c>
    </row>
    <row r="11" spans="1:6">
      <c r="B11" s="5" t="s">
        <v>35</v>
      </c>
      <c r="C11" s="4" t="s">
        <v>38</v>
      </c>
      <c r="E11" s="5" t="s">
        <v>44</v>
      </c>
      <c r="F11" s="5">
        <v>200000</v>
      </c>
    </row>
    <row r="12" spans="1:6">
      <c r="B12" s="5" t="s">
        <v>36</v>
      </c>
      <c r="C12" s="5">
        <v>0</v>
      </c>
      <c r="E12" s="5" t="s">
        <v>45</v>
      </c>
      <c r="F12" s="5">
        <v>268049.2</v>
      </c>
    </row>
    <row r="16" spans="1:6" ht="33">
      <c r="A16" s="10" t="s">
        <v>46</v>
      </c>
      <c r="B16" s="10" t="s">
        <v>47</v>
      </c>
      <c r="C16" s="10" t="s">
        <v>44</v>
      </c>
      <c r="D16" s="10" t="s">
        <v>43</v>
      </c>
      <c r="E16" s="11" t="s">
        <v>48</v>
      </c>
    </row>
    <row r="17" spans="1:5" ht="16.5">
      <c r="A17" s="12">
        <v>1</v>
      </c>
      <c r="B17" s="13">
        <v>2220.41</v>
      </c>
      <c r="C17" s="13">
        <v>1220.4100000000001</v>
      </c>
      <c r="D17" s="13">
        <v>1000</v>
      </c>
      <c r="E17" s="13">
        <v>198779.59</v>
      </c>
    </row>
    <row r="18" spans="1:5" ht="16.5">
      <c r="A18" s="12">
        <v>2</v>
      </c>
      <c r="B18" s="13">
        <v>2220.41</v>
      </c>
      <c r="C18" s="13">
        <v>1226.51</v>
      </c>
      <c r="D18" s="13">
        <v>993.9</v>
      </c>
      <c r="E18" s="13">
        <v>197553.08</v>
      </c>
    </row>
    <row r="19" spans="1:5" ht="16.5">
      <c r="A19" s="12">
        <v>3</v>
      </c>
      <c r="B19" s="13">
        <v>2220.41</v>
      </c>
      <c r="C19" s="13">
        <v>1232.6400000000001</v>
      </c>
      <c r="D19" s="13">
        <v>987.77</v>
      </c>
      <c r="E19" s="13">
        <v>196320.43</v>
      </c>
    </row>
    <row r="20" spans="1:5" ht="16.5">
      <c r="A20" s="12">
        <v>4</v>
      </c>
      <c r="B20" s="13">
        <v>2220.41</v>
      </c>
      <c r="C20" s="13">
        <v>1238.81</v>
      </c>
      <c r="D20" s="13">
        <v>981.6</v>
      </c>
      <c r="E20" s="13">
        <v>195081.63</v>
      </c>
    </row>
    <row r="21" spans="1:5" ht="16.5">
      <c r="A21" s="12">
        <v>5</v>
      </c>
      <c r="B21" s="13">
        <v>2220.41</v>
      </c>
      <c r="C21" s="13">
        <v>1245</v>
      </c>
      <c r="D21" s="13">
        <v>975.41</v>
      </c>
      <c r="E21" s="13">
        <v>193836.62</v>
      </c>
    </row>
    <row r="22" spans="1:5" ht="16.5">
      <c r="A22" s="12">
        <v>6</v>
      </c>
      <c r="B22" s="13">
        <v>2220.41</v>
      </c>
      <c r="C22" s="13">
        <v>1251.23</v>
      </c>
      <c r="D22" s="13">
        <v>969.18</v>
      </c>
      <c r="E22" s="13">
        <v>192585.4</v>
      </c>
    </row>
    <row r="23" spans="1:5" ht="16.5">
      <c r="A23" s="12">
        <v>7</v>
      </c>
      <c r="B23" s="13">
        <v>2220.41</v>
      </c>
      <c r="C23" s="13">
        <v>1257.48</v>
      </c>
      <c r="D23" s="13">
        <v>962.93</v>
      </c>
      <c r="E23" s="13">
        <v>191327.91</v>
      </c>
    </row>
    <row r="24" spans="1:5" ht="16.5">
      <c r="A24" s="12">
        <v>8</v>
      </c>
      <c r="B24" s="13">
        <v>2220.41</v>
      </c>
      <c r="C24" s="13">
        <v>1263.77</v>
      </c>
      <c r="D24" s="13">
        <v>956.64</v>
      </c>
      <c r="E24" s="13">
        <v>190064.14</v>
      </c>
    </row>
    <row r="25" spans="1:5" ht="16.5">
      <c r="A25" s="12">
        <v>9</v>
      </c>
      <c r="B25" s="13">
        <v>2220.41</v>
      </c>
      <c r="C25" s="13">
        <v>1270.0899999999999</v>
      </c>
      <c r="D25" s="13">
        <v>950.32</v>
      </c>
      <c r="E25" s="13">
        <v>188794.05</v>
      </c>
    </row>
    <row r="26" spans="1:5" ht="16.5">
      <c r="A26" s="12">
        <v>10</v>
      </c>
      <c r="B26" s="13">
        <v>2220.41</v>
      </c>
      <c r="C26" s="13">
        <v>1276.44</v>
      </c>
      <c r="D26" s="13">
        <v>943.97</v>
      </c>
      <c r="E26" s="13">
        <v>187517.61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H26"/>
  <sheetViews>
    <sheetView workbookViewId="0">
      <selection activeCell="B1" sqref="B1:H1"/>
    </sheetView>
  </sheetViews>
  <sheetFormatPr baseColWidth="10" defaultRowHeight="15"/>
  <cols>
    <col min="2" max="2" width="27.28515625" customWidth="1"/>
    <col min="5" max="5" width="28.140625" customWidth="1"/>
  </cols>
  <sheetData>
    <row r="1" spans="2:8" ht="21.75" thickBot="1">
      <c r="B1" s="27" t="s">
        <v>70</v>
      </c>
      <c r="C1" s="28"/>
      <c r="D1" s="28"/>
      <c r="E1" s="28"/>
      <c r="F1" s="28"/>
      <c r="G1" s="28"/>
      <c r="H1" s="29"/>
    </row>
    <row r="4" spans="2:8">
      <c r="B4" s="5" t="s">
        <v>53</v>
      </c>
      <c r="C4" s="5">
        <v>12000</v>
      </c>
      <c r="E4" s="5" t="s">
        <v>60</v>
      </c>
      <c r="F4" s="5">
        <v>354.29</v>
      </c>
    </row>
    <row r="5" spans="2:8">
      <c r="B5" s="5" t="s">
        <v>54</v>
      </c>
      <c r="C5" s="5">
        <v>12000</v>
      </c>
      <c r="E5" s="5" t="s">
        <v>61</v>
      </c>
      <c r="F5" s="14">
        <v>74.400000000000006</v>
      </c>
    </row>
    <row r="6" spans="2:8">
      <c r="B6" s="5" t="s">
        <v>55</v>
      </c>
      <c r="C6" s="5">
        <v>36</v>
      </c>
      <c r="E6" s="5" t="s">
        <v>62</v>
      </c>
      <c r="F6" s="5">
        <v>428.69</v>
      </c>
    </row>
    <row r="7" spans="2:8">
      <c r="B7" s="5" t="s">
        <v>26</v>
      </c>
      <c r="C7" s="8">
        <v>0.02</v>
      </c>
      <c r="E7" s="5" t="s">
        <v>45</v>
      </c>
      <c r="F7" s="5">
        <v>16101.35</v>
      </c>
    </row>
    <row r="8" spans="2:8">
      <c r="B8" s="5" t="s">
        <v>56</v>
      </c>
      <c r="C8" s="8">
        <v>0.06</v>
      </c>
      <c r="E8" s="5" t="s">
        <v>63</v>
      </c>
      <c r="F8" s="5">
        <v>12000</v>
      </c>
    </row>
    <row r="9" spans="2:8">
      <c r="B9" s="5" t="s">
        <v>57</v>
      </c>
      <c r="C9" s="8">
        <v>0.21</v>
      </c>
      <c r="E9" s="5" t="s">
        <v>49</v>
      </c>
      <c r="F9" s="5">
        <v>204</v>
      </c>
    </row>
    <row r="10" spans="2:8">
      <c r="B10" s="5" t="s">
        <v>58</v>
      </c>
      <c r="C10" s="5" t="s">
        <v>59</v>
      </c>
      <c r="E10" s="5" t="s">
        <v>64</v>
      </c>
      <c r="F10" s="5">
        <v>1108.55</v>
      </c>
    </row>
    <row r="11" spans="2:8">
      <c r="E11" s="5" t="s">
        <v>65</v>
      </c>
      <c r="F11" s="5">
        <v>2752.8</v>
      </c>
    </row>
    <row r="12" spans="2:8">
      <c r="E12" s="5" t="s">
        <v>5</v>
      </c>
      <c r="F12" s="6">
        <v>7.6600000000000001E-2</v>
      </c>
    </row>
    <row r="15" spans="2:8" ht="66">
      <c r="B15" s="15" t="s">
        <v>46</v>
      </c>
      <c r="C15" s="15" t="s">
        <v>47</v>
      </c>
      <c r="D15" s="15" t="s">
        <v>66</v>
      </c>
      <c r="E15" s="15" t="s">
        <v>67</v>
      </c>
      <c r="F15" s="16" t="s">
        <v>68</v>
      </c>
      <c r="G15" s="17" t="s">
        <v>69</v>
      </c>
      <c r="H15" s="18" t="s">
        <v>48</v>
      </c>
    </row>
    <row r="16" spans="2:8" ht="16.5">
      <c r="B16" s="19">
        <v>0</v>
      </c>
      <c r="C16" s="20">
        <v>428.68510048327289</v>
      </c>
      <c r="D16" s="20">
        <v>74.39989347230356</v>
      </c>
      <c r="E16" s="20">
        <v>354.28520701096937</v>
      </c>
      <c r="F16" s="20">
        <v>354.28520701096937</v>
      </c>
      <c r="G16" s="20">
        <v>0</v>
      </c>
      <c r="H16" s="20">
        <v>11645.714792989031</v>
      </c>
    </row>
    <row r="17" spans="2:8" ht="16.5">
      <c r="B17" s="19">
        <v>1</v>
      </c>
      <c r="C17" s="20">
        <v>428.68510048327289</v>
      </c>
      <c r="D17" s="20">
        <v>74.39989347230356</v>
      </c>
      <c r="E17" s="20">
        <v>354.28520701096937</v>
      </c>
      <c r="F17" s="20">
        <v>296.05663304602422</v>
      </c>
      <c r="G17" s="20">
        <v>58.228573964945163</v>
      </c>
      <c r="H17" s="20">
        <v>11349.65815994301</v>
      </c>
    </row>
    <row r="18" spans="2:8" ht="16.5">
      <c r="B18" s="19">
        <v>2</v>
      </c>
      <c r="C18" s="20">
        <v>428.68510048327289</v>
      </c>
      <c r="D18" s="20">
        <v>74.39989347230356</v>
      </c>
      <c r="E18" s="20">
        <v>354.28520701096937</v>
      </c>
      <c r="F18" s="20">
        <v>297.53691621125432</v>
      </c>
      <c r="G18" s="20">
        <v>56.748290799715043</v>
      </c>
      <c r="H18" s="20">
        <v>11052.12124373175</v>
      </c>
    </row>
    <row r="19" spans="2:8" ht="16.5">
      <c r="B19" s="19">
        <v>3</v>
      </c>
      <c r="C19" s="20">
        <v>428.68510048327289</v>
      </c>
      <c r="D19" s="20">
        <v>74.39989347230356</v>
      </c>
      <c r="E19" s="20">
        <v>354.28520701096937</v>
      </c>
      <c r="F19" s="20">
        <v>299.02460079231059</v>
      </c>
      <c r="G19" s="20">
        <v>55.260606218658758</v>
      </c>
      <c r="H19" s="20">
        <v>10753.096642939439</v>
      </c>
    </row>
    <row r="20" spans="2:8" ht="16.5">
      <c r="B20" s="19">
        <v>4</v>
      </c>
      <c r="C20" s="20">
        <v>428.68510048327289</v>
      </c>
      <c r="D20" s="20">
        <v>74.39989347230356</v>
      </c>
      <c r="E20" s="20">
        <v>354.28520701096937</v>
      </c>
      <c r="F20" s="20">
        <v>300.51972379627222</v>
      </c>
      <c r="G20" s="20">
        <v>53.765483214697213</v>
      </c>
      <c r="H20" s="20">
        <v>10452.57691914317</v>
      </c>
    </row>
    <row r="21" spans="2:8" ht="16.5">
      <c r="B21" s="19">
        <v>5</v>
      </c>
      <c r="C21" s="20">
        <v>428.68510048327289</v>
      </c>
      <c r="D21" s="20">
        <v>74.39989347230356</v>
      </c>
      <c r="E21" s="20">
        <v>354.28520701096937</v>
      </c>
      <c r="F21" s="20">
        <v>302.02232241525348</v>
      </c>
      <c r="G21" s="20">
        <v>52.262884595715839</v>
      </c>
      <c r="H21" s="20">
        <v>10150.55459672791</v>
      </c>
    </row>
    <row r="22" spans="2:8" ht="16.5">
      <c r="B22" s="19">
        <v>6</v>
      </c>
      <c r="C22" s="20">
        <v>428.685100483273</v>
      </c>
      <c r="D22" s="20">
        <v>74.39989347230356</v>
      </c>
      <c r="E22" s="20">
        <v>354.28520701096937</v>
      </c>
      <c r="F22" s="20">
        <v>303.53243402732983</v>
      </c>
      <c r="G22" s="20">
        <v>50.752772983639566</v>
      </c>
      <c r="H22" s="20">
        <v>9847.0221627005849</v>
      </c>
    </row>
    <row r="23" spans="2:8" ht="16.5">
      <c r="B23" s="19">
        <v>7</v>
      </c>
      <c r="C23" s="20">
        <v>428.685100483273</v>
      </c>
      <c r="D23" s="20">
        <v>74.39989347230356</v>
      </c>
      <c r="E23" s="20">
        <v>354.28520701096937</v>
      </c>
      <c r="F23" s="20">
        <v>305.05009619746647</v>
      </c>
      <c r="G23" s="20">
        <v>49.235110813502928</v>
      </c>
      <c r="H23" s="20">
        <v>9541.9720665031182</v>
      </c>
    </row>
    <row r="24" spans="2:8" ht="16.5">
      <c r="B24" s="19">
        <v>8</v>
      </c>
      <c r="C24" s="20">
        <v>428.68510048327289</v>
      </c>
      <c r="D24" s="20">
        <v>74.39989347230356</v>
      </c>
      <c r="E24" s="20">
        <v>354.28520701096937</v>
      </c>
      <c r="F24" s="20">
        <v>306.5753466784538</v>
      </c>
      <c r="G24" s="20">
        <v>47.709860332515589</v>
      </c>
      <c r="H24" s="20">
        <v>9235.3967198246646</v>
      </c>
    </row>
    <row r="25" spans="2:8" ht="16.5">
      <c r="B25" s="19">
        <v>9</v>
      </c>
      <c r="C25" s="20">
        <v>428.68510048327289</v>
      </c>
      <c r="D25" s="20">
        <v>74.39989347230356</v>
      </c>
      <c r="E25" s="20">
        <v>354.28520701096937</v>
      </c>
      <c r="F25" s="20">
        <v>308.10822341184598</v>
      </c>
      <c r="G25" s="20">
        <v>46.176983599123332</v>
      </c>
      <c r="H25" s="20">
        <v>8927.2884964128189</v>
      </c>
    </row>
    <row r="26" spans="2:8" ht="16.5">
      <c r="B26" s="19">
        <v>10</v>
      </c>
      <c r="C26" s="20">
        <v>428.685100483273</v>
      </c>
      <c r="D26" s="20">
        <v>74.39989347230356</v>
      </c>
      <c r="E26" s="20">
        <v>354.28520701096937</v>
      </c>
      <c r="F26" s="20">
        <v>309.6487645289053</v>
      </c>
      <c r="G26" s="20">
        <v>44.636442482064098</v>
      </c>
      <c r="H26" s="20">
        <v>8617.6397318839136</v>
      </c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INT COMPUESTO</vt:lpstr>
      <vt:lpstr>DESCUENTO DE EFECTOS</vt:lpstr>
      <vt:lpstr>CONFIRMING</vt:lpstr>
      <vt:lpstr>CRÉDITO</vt:lpstr>
      <vt:lpstr>PRÉSTAMO</vt:lpstr>
      <vt:lpstr>LEASING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2023-12-11T09:42:05Z</dcterms:created>
  <dcterms:modified xsi:type="dcterms:W3CDTF">2023-12-18T17:26:27Z</dcterms:modified>
</cp:coreProperties>
</file>